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6455" windowHeight="8895" activeTab="1"/>
  </bookViews>
  <sheets>
    <sheet name="Расходы из госстандарта" sheetId="1" r:id="rId1"/>
    <sheet name="Лист1" sheetId="2" r:id="rId2"/>
  </sheets>
  <definedNames>
    <definedName name="_xlnm.Print_Area" localSheetId="0">'Расходы из госстандарта'!$B$1:$G$66</definedName>
  </definedNames>
  <calcPr fullCalcOnLoad="1"/>
</workbook>
</file>

<file path=xl/comments1.xml><?xml version="1.0" encoding="utf-8"?>
<comments xmlns="http://schemas.openxmlformats.org/spreadsheetml/2006/main">
  <authors>
    <author>Юрий В. Волобуев</author>
  </authors>
  <commentList>
    <comment ref="E36" authorId="0">
      <text>
        <r>
          <rPr>
            <b/>
            <sz val="8"/>
            <rFont val="Tahoma"/>
            <family val="2"/>
          </rPr>
          <t>Уважаемые МОУО!</t>
        </r>
        <r>
          <rPr>
            <sz val="8"/>
            <rFont val="Tahoma"/>
            <family val="2"/>
          </rPr>
          <t xml:space="preserve">
Данное поле заполняется с ОБЯЗАТЕЛЬНОЙ расшифровкой строки!!!</t>
        </r>
      </text>
    </comment>
    <comment ref="E37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  <comment ref="E38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  <comment ref="E39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  <comment ref="E40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  <comment ref="E41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</commentList>
</comments>
</file>

<file path=xl/comments2.xml><?xml version="1.0" encoding="utf-8"?>
<comments xmlns="http://schemas.openxmlformats.org/spreadsheetml/2006/main">
  <authors>
    <author>Юрий В. Волобуев</author>
  </authors>
  <commentList>
    <comment ref="E32" authorId="0">
      <text>
        <r>
          <rPr>
            <b/>
            <sz val="8"/>
            <rFont val="Tahoma"/>
            <family val="2"/>
          </rPr>
          <t>Уважаемые МОУО!</t>
        </r>
        <r>
          <rPr>
            <sz val="8"/>
            <rFont val="Tahoma"/>
            <family val="2"/>
          </rPr>
          <t xml:space="preserve">
Данное поле заполняется с ОБЯЗАТЕЛЬНОЙ расшифровкой строки!!!</t>
        </r>
      </text>
    </comment>
    <comment ref="E33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  <comment ref="E34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  <comment ref="E36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  <comment ref="E37" authorId="0">
      <text>
        <r>
          <rPr>
            <b/>
            <sz val="8"/>
            <rFont val="Tahoma"/>
            <family val="2"/>
          </rPr>
          <t xml:space="preserve">Уважаемые МОУО!
</t>
        </r>
        <r>
          <rPr>
            <sz val="8"/>
            <rFont val="Tahoma"/>
            <family val="2"/>
          </rPr>
          <t>Данное поле заполняется с ОБЯЗАТЕЛЬНОЙ расшифровкой строки!!!</t>
        </r>
      </text>
    </comment>
  </commentList>
</comments>
</file>

<file path=xl/sharedStrings.xml><?xml version="1.0" encoding="utf-8"?>
<sst xmlns="http://schemas.openxmlformats.org/spreadsheetml/2006/main" count="119" uniqueCount="62">
  <si>
    <t>департамент образования и науки</t>
  </si>
  <si>
    <t>от_____________ № _____________</t>
  </si>
  <si>
    <t>№ п/п</t>
  </si>
  <si>
    <t>Наименование расходов</t>
  </si>
  <si>
    <t>Расход за 2011 год</t>
  </si>
  <si>
    <t>01</t>
  </si>
  <si>
    <t>02</t>
  </si>
  <si>
    <t>03</t>
  </si>
  <si>
    <t>05</t>
  </si>
  <si>
    <t>06</t>
  </si>
  <si>
    <t>Расходы, связанные с предоставлением мер социальной поддержки по коммунальным услугам педагогическим работникам, проживающим в сельской местности, рабочих посёлках (посёлках городского типа)</t>
  </si>
  <si>
    <t>Х</t>
  </si>
  <si>
    <t>Расходы по оплате услуг связи (подстатья 221 классификации КОСГУ)</t>
  </si>
  <si>
    <t>Расходы на приобретение технических средств обучения</t>
  </si>
  <si>
    <t>Расходы на приобретение учебного оборудования</t>
  </si>
  <si>
    <t>Расходы на приобретение учебно-наглядных пособий</t>
  </si>
  <si>
    <t>Расходы по приобретению компьютерной техники для учебных занятий</t>
  </si>
  <si>
    <t>Расходы по обслуживанию компьютерной техники для учебных занятий</t>
  </si>
  <si>
    <t>Расходы по приобретению расходных материалов к компьютерной техники для обеспечения образовательного процесса</t>
  </si>
  <si>
    <t>Расходы при служебных командировках, связанных с учебным процессом</t>
  </si>
  <si>
    <t>Расходы, связанные с обучение на курсах повышения квалификации</t>
  </si>
  <si>
    <t>Расходы по приобретению канцелярских принадлежностей</t>
  </si>
  <si>
    <t>Расходы на оплату договоров за сопровождение и инкассацию денежных средств</t>
  </si>
  <si>
    <t>Расходы на оплату договоров на подписку периодической литературы</t>
  </si>
  <si>
    <t>Расходы на приобретение книжной продукции и методической литературы</t>
  </si>
  <si>
    <t>Расходы на приобретение учебников</t>
  </si>
  <si>
    <t>Расходы на проведение внешкольных мероприятий, олимпиад, за исключением внешкольных мероприятий,  осуществляемых в рамках реализации краевых и муниципальных целевых программ</t>
  </si>
  <si>
    <t>Оплата за проведение медицинских анализов и осмотр работников</t>
  </si>
  <si>
    <t>Расходы на хозяйственные нужды и моющие средства</t>
  </si>
  <si>
    <t>Расходы по приобретению оборудования для спортивных залов</t>
  </si>
  <si>
    <t>Расходы по приобретению оборудования для учебных кабинетов</t>
  </si>
  <si>
    <t>Приобретение учебных кабинетов</t>
  </si>
  <si>
    <t>Приобретение мебели для организации образовательного процесса, оборудования</t>
  </si>
  <si>
    <t>Приобретение мебели и посуды для школьных столовых (буфетов)</t>
  </si>
  <si>
    <t>Приобретение мебели для учебных мастерских</t>
  </si>
  <si>
    <r>
      <t xml:space="preserve">На текущие расходы учреждений, непосредственно связанные с администрированием образовательного учреждения по управлению финансовыми ресурсами и материальными средствами, </t>
    </r>
    <r>
      <rPr>
        <b/>
        <sz val="10"/>
        <rFont val="Times New Roman"/>
        <family val="1"/>
      </rPr>
      <t>в том числе на:</t>
    </r>
  </si>
  <si>
    <t>расшифровать</t>
  </si>
  <si>
    <t>ВСЕГО произведено расходов из субвенции на осуществление государственных гарантий прав граждан на получение общедоступного бесплатного образования</t>
  </si>
  <si>
    <t>*При заполнении строки 25 требуется расшифровка направлений расходов</t>
  </si>
  <si>
    <t>Исполнитель</t>
  </si>
  <si>
    <t>Телефон</t>
  </si>
  <si>
    <t>Информация о произведённых расходах из субвенции на осуществление государственных гарантий прав граждан на получение общедоступного бесплатного образования по состоянию на 20.12.2011 и планируемый расход с 20.12.2011 по 30.12.2011</t>
  </si>
  <si>
    <t>Кассовый расход на 20.12.2011</t>
  </si>
  <si>
    <t>Планируемый расход                             c 20.12 по 30.12.11</t>
  </si>
  <si>
    <t>приобретение программного обеспечения, электронно-цифровых подписей, лицензий на программное обеспечение</t>
  </si>
  <si>
    <t>сопровождение ПК "Талисман" и прочего программного обеспечения</t>
  </si>
  <si>
    <t>ПРИЛОЖЕНИЕ № 1 к письму</t>
  </si>
  <si>
    <t xml:space="preserve"> рублей</t>
  </si>
  <si>
    <t>рублей</t>
  </si>
  <si>
    <t>Директор МБОУ СОШ 26</t>
  </si>
  <si>
    <t>Главный бухгалтер</t>
  </si>
  <si>
    <t>О.Д.Турдыева</t>
  </si>
  <si>
    <t>Г.А.Митусова</t>
  </si>
  <si>
    <t>права на программу для ЭВМ</t>
  </si>
  <si>
    <t>Пособия до 3 лет</t>
  </si>
  <si>
    <t>Книжный фонд</t>
  </si>
  <si>
    <t>212 субКСЭР 004.00.00</t>
  </si>
  <si>
    <t>Сумма материальных расходов</t>
  </si>
  <si>
    <t>Модернизация</t>
  </si>
  <si>
    <t>Материальные расходы минус модернизация</t>
  </si>
  <si>
    <t>Контроль</t>
  </si>
  <si>
    <t>Информация о произведённых расходах из субвенции на осуществление государственных гарантий прав граждан на получение общедоступного бесплатного образования за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</si>
</sst>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5">
    <font>
      <sz val="10"/>
      <name val="Arial Cyr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7" borderId="12" xfId="0" applyFont="1" applyFill="1" applyBorder="1" applyAlignment="1" applyProtection="1">
      <alignment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5" xfId="0" applyFont="1" applyFill="1" applyBorder="1" applyAlignment="1">
      <alignment horizontal="center" vertical="center" wrapText="1" shrinkToFi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49" fontId="4" fillId="34" borderId="23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 shrinkToFit="1"/>
    </xf>
    <xf numFmtId="0" fontId="2" fillId="34" borderId="22" xfId="0" applyFont="1" applyFill="1" applyBorder="1" applyAlignment="1">
      <alignment horizontal="left" vertical="center" wrapText="1" shrinkToFit="1"/>
    </xf>
    <xf numFmtId="0" fontId="6" fillId="33" borderId="24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3" borderId="0" xfId="0" applyFont="1" applyFill="1" applyAlignment="1" applyProtection="1">
      <alignment horizontal="left"/>
      <protection locked="0"/>
    </xf>
    <xf numFmtId="0" fontId="6" fillId="34" borderId="10" xfId="0" applyFont="1" applyFill="1" applyBorder="1" applyAlignment="1">
      <alignment horizontal="right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0" customWidth="1"/>
    <col min="2" max="2" width="10.125" style="0" customWidth="1"/>
    <col min="3" max="3" width="2.375" style="0" customWidth="1"/>
    <col min="4" max="4" width="51.875" style="0" customWidth="1"/>
    <col min="5" max="5" width="16.625" style="0" customWidth="1"/>
    <col min="6" max="6" width="20.25390625" style="0" customWidth="1"/>
    <col min="7" max="7" width="16.875" style="0" customWidth="1"/>
  </cols>
  <sheetData>
    <row r="1" spans="2:7" ht="12.75">
      <c r="B1" s="1"/>
      <c r="C1" s="1"/>
      <c r="D1" s="1"/>
      <c r="E1" s="1"/>
      <c r="F1" s="26" t="s">
        <v>46</v>
      </c>
      <c r="G1" s="26"/>
    </row>
    <row r="2" spans="2:7" ht="12.75">
      <c r="B2" s="1"/>
      <c r="C2" s="1"/>
      <c r="D2" s="1"/>
      <c r="E2" s="1"/>
      <c r="F2" s="27" t="s">
        <v>0</v>
      </c>
      <c r="G2" s="27"/>
    </row>
    <row r="3" spans="2:7" ht="12.75">
      <c r="B3" s="1"/>
      <c r="C3" s="1"/>
      <c r="D3" s="1"/>
      <c r="E3" s="1"/>
      <c r="F3" s="27" t="s">
        <v>1</v>
      </c>
      <c r="G3" s="27"/>
    </row>
    <row r="4" spans="2:7" ht="5.25" customHeight="1">
      <c r="B4" s="1"/>
      <c r="C4" s="1"/>
      <c r="D4" s="1"/>
      <c r="E4" s="2"/>
      <c r="F4" s="1"/>
      <c r="G4" s="1"/>
    </row>
    <row r="5" spans="2:7" ht="48.75" customHeight="1">
      <c r="B5" s="28" t="s">
        <v>41</v>
      </c>
      <c r="C5" s="28"/>
      <c r="D5" s="28"/>
      <c r="E5" s="28"/>
      <c r="F5" s="28"/>
      <c r="G5" s="28"/>
    </row>
    <row r="6" spans="2:5" ht="4.5" customHeight="1">
      <c r="B6" s="29"/>
      <c r="C6" s="29"/>
      <c r="D6" s="1"/>
      <c r="E6" s="1"/>
    </row>
    <row r="7" spans="2:7" ht="14.25" customHeight="1">
      <c r="B7" s="30" t="s">
        <v>2</v>
      </c>
      <c r="C7" s="33" t="s">
        <v>3</v>
      </c>
      <c r="D7" s="34"/>
      <c r="E7" s="39" t="s">
        <v>42</v>
      </c>
      <c r="F7" s="39" t="s">
        <v>43</v>
      </c>
      <c r="G7" s="39" t="s">
        <v>4</v>
      </c>
    </row>
    <row r="8" spans="2:7" ht="18.75" customHeight="1">
      <c r="B8" s="31"/>
      <c r="C8" s="35"/>
      <c r="D8" s="36"/>
      <c r="E8" s="40"/>
      <c r="F8" s="40"/>
      <c r="G8" s="40"/>
    </row>
    <row r="9" spans="2:7" ht="12.75" customHeight="1">
      <c r="B9" s="32"/>
      <c r="C9" s="37"/>
      <c r="D9" s="38"/>
      <c r="E9" s="3" t="s">
        <v>47</v>
      </c>
      <c r="F9" s="3" t="s">
        <v>48</v>
      </c>
      <c r="G9" s="3" t="s">
        <v>47</v>
      </c>
    </row>
    <row r="10" spans="2:7" ht="10.5" customHeight="1">
      <c r="B10" s="4" t="s">
        <v>5</v>
      </c>
      <c r="C10" s="45" t="s">
        <v>6</v>
      </c>
      <c r="D10" s="46"/>
      <c r="E10" s="4" t="s">
        <v>7</v>
      </c>
      <c r="F10" s="4" t="s">
        <v>8</v>
      </c>
      <c r="G10" s="4" t="s">
        <v>9</v>
      </c>
    </row>
    <row r="11" spans="2:7" ht="54" customHeight="1">
      <c r="B11" s="5">
        <v>1</v>
      </c>
      <c r="C11" s="41" t="s">
        <v>10</v>
      </c>
      <c r="D11" s="42"/>
      <c r="E11" s="6" t="s">
        <v>11</v>
      </c>
      <c r="F11" s="6" t="s">
        <v>11</v>
      </c>
      <c r="G11" s="6" t="s">
        <v>11</v>
      </c>
    </row>
    <row r="12" spans="2:7" ht="26.25" customHeight="1">
      <c r="B12" s="5">
        <v>2</v>
      </c>
      <c r="C12" s="41" t="s">
        <v>12</v>
      </c>
      <c r="D12" s="42"/>
      <c r="E12" s="17">
        <v>15810.98</v>
      </c>
      <c r="F12" s="17">
        <v>0</v>
      </c>
      <c r="G12" s="18">
        <f>E12+F12</f>
        <v>15810.98</v>
      </c>
    </row>
    <row r="13" spans="2:7" ht="16.5" customHeight="1">
      <c r="B13" s="5">
        <v>3</v>
      </c>
      <c r="C13" s="47" t="s">
        <v>13</v>
      </c>
      <c r="D13" s="48"/>
      <c r="E13" s="17">
        <f>99750+38450+75770+11490+4950</f>
        <v>230410</v>
      </c>
      <c r="F13" s="17">
        <v>0</v>
      </c>
      <c r="G13" s="18">
        <f aca="true" t="shared" si="0" ref="G13:G41">E13+F13</f>
        <v>230410</v>
      </c>
    </row>
    <row r="14" spans="2:7" ht="12.75" customHeight="1">
      <c r="B14" s="5">
        <v>4</v>
      </c>
      <c r="C14" s="47" t="s">
        <v>14</v>
      </c>
      <c r="D14" s="48"/>
      <c r="E14" s="17">
        <f>99990</f>
        <v>99990</v>
      </c>
      <c r="F14" s="17">
        <v>99990</v>
      </c>
      <c r="G14" s="18">
        <f t="shared" si="0"/>
        <v>199980</v>
      </c>
    </row>
    <row r="15" spans="2:7" ht="12.75" customHeight="1">
      <c r="B15" s="5">
        <v>5</v>
      </c>
      <c r="C15" s="47" t="s">
        <v>15</v>
      </c>
      <c r="D15" s="48"/>
      <c r="E15" s="17">
        <f>24586+66031.2</f>
        <v>90617.2</v>
      </c>
      <c r="F15" s="17">
        <v>0</v>
      </c>
      <c r="G15" s="18">
        <f t="shared" si="0"/>
        <v>90617.2</v>
      </c>
    </row>
    <row r="16" spans="2:7" ht="25.5" customHeight="1">
      <c r="B16" s="5">
        <v>6</v>
      </c>
      <c r="C16" s="41" t="s">
        <v>16</v>
      </c>
      <c r="D16" s="42"/>
      <c r="E16" s="17">
        <f>35740+25800</f>
        <v>61540</v>
      </c>
      <c r="F16" s="17">
        <v>0</v>
      </c>
      <c r="G16" s="18">
        <f t="shared" si="0"/>
        <v>61540</v>
      </c>
    </row>
    <row r="17" spans="2:7" ht="25.5" customHeight="1">
      <c r="B17" s="5">
        <v>7</v>
      </c>
      <c r="C17" s="41" t="s">
        <v>17</v>
      </c>
      <c r="D17" s="42"/>
      <c r="E17" s="17">
        <f>99000+2623.4+4284+5000</f>
        <v>110907.4</v>
      </c>
      <c r="F17" s="17">
        <v>0</v>
      </c>
      <c r="G17" s="18">
        <f t="shared" si="0"/>
        <v>110907.4</v>
      </c>
    </row>
    <row r="18" spans="2:7" ht="38.25" customHeight="1">
      <c r="B18" s="5">
        <v>8</v>
      </c>
      <c r="C18" s="41" t="s">
        <v>18</v>
      </c>
      <c r="D18" s="42"/>
      <c r="E18" s="17">
        <v>7480</v>
      </c>
      <c r="F18" s="17">
        <v>0</v>
      </c>
      <c r="G18" s="18">
        <f t="shared" si="0"/>
        <v>7480</v>
      </c>
    </row>
    <row r="19" spans="2:7" ht="28.5" customHeight="1">
      <c r="B19" s="5">
        <v>9</v>
      </c>
      <c r="C19" s="41" t="s">
        <v>19</v>
      </c>
      <c r="D19" s="42"/>
      <c r="E19" s="17">
        <f>4100+318+9350+5500+6050</f>
        <v>25318</v>
      </c>
      <c r="F19" s="17">
        <v>929.5</v>
      </c>
      <c r="G19" s="18">
        <f t="shared" si="0"/>
        <v>26247.5</v>
      </c>
    </row>
    <row r="20" spans="2:7" ht="27" customHeight="1">
      <c r="B20" s="5">
        <v>10</v>
      </c>
      <c r="C20" s="49" t="s">
        <v>20</v>
      </c>
      <c r="D20" s="42"/>
      <c r="E20" s="17">
        <v>0</v>
      </c>
      <c r="F20" s="17">
        <v>0</v>
      </c>
      <c r="G20" s="18">
        <f t="shared" si="0"/>
        <v>0</v>
      </c>
    </row>
    <row r="21" spans="2:7" ht="15" customHeight="1">
      <c r="B21" s="5">
        <v>11</v>
      </c>
      <c r="C21" s="41" t="s">
        <v>21</v>
      </c>
      <c r="D21" s="42"/>
      <c r="E21" s="17">
        <f>13800+23500</f>
        <v>37300</v>
      </c>
      <c r="F21" s="17">
        <f>5316.28+140.5</f>
        <v>5456.78</v>
      </c>
      <c r="G21" s="18">
        <f t="shared" si="0"/>
        <v>42756.78</v>
      </c>
    </row>
    <row r="22" spans="2:7" ht="25.5" customHeight="1">
      <c r="B22" s="5">
        <v>12</v>
      </c>
      <c r="C22" s="41" t="s">
        <v>22</v>
      </c>
      <c r="D22" s="42"/>
      <c r="E22" s="17">
        <v>0</v>
      </c>
      <c r="F22" s="17">
        <v>0</v>
      </c>
      <c r="G22" s="18">
        <f t="shared" si="0"/>
        <v>0</v>
      </c>
    </row>
    <row r="23" spans="2:7" ht="25.5" customHeight="1">
      <c r="B23" s="5">
        <v>13</v>
      </c>
      <c r="C23" s="43" t="s">
        <v>23</v>
      </c>
      <c r="D23" s="44"/>
      <c r="E23" s="17">
        <f>50655.01+56138.71</f>
        <v>106793.72</v>
      </c>
      <c r="F23" s="17">
        <v>0</v>
      </c>
      <c r="G23" s="18">
        <f>E23+F23</f>
        <v>106793.72</v>
      </c>
    </row>
    <row r="24" spans="2:7" ht="25.5" customHeight="1">
      <c r="B24" s="5">
        <v>14</v>
      </c>
      <c r="C24" s="41" t="s">
        <v>24</v>
      </c>
      <c r="D24" s="42"/>
      <c r="E24" s="17">
        <v>0</v>
      </c>
      <c r="F24" s="17">
        <v>0</v>
      </c>
      <c r="G24" s="18">
        <f t="shared" si="0"/>
        <v>0</v>
      </c>
    </row>
    <row r="25" spans="2:7" ht="12.75">
      <c r="B25" s="5">
        <v>15</v>
      </c>
      <c r="C25" s="41" t="s">
        <v>25</v>
      </c>
      <c r="D25" s="42"/>
      <c r="E25" s="17">
        <f>53200+25945.6+370410.9+28855.4+40708.5+99820+99900+121094.5+37496.5-444200-278500</f>
        <v>154731.40000000002</v>
      </c>
      <c r="F25" s="17">
        <v>0</v>
      </c>
      <c r="G25" s="18">
        <f t="shared" si="0"/>
        <v>154731.40000000002</v>
      </c>
    </row>
    <row r="26" spans="2:7" ht="51" customHeight="1">
      <c r="B26" s="5">
        <v>16</v>
      </c>
      <c r="C26" s="41" t="s">
        <v>26</v>
      </c>
      <c r="D26" s="42"/>
      <c r="E26" s="17">
        <v>0</v>
      </c>
      <c r="F26" s="17">
        <v>0</v>
      </c>
      <c r="G26" s="18">
        <f t="shared" si="0"/>
        <v>0</v>
      </c>
    </row>
    <row r="27" spans="2:7" ht="25.5" customHeight="1">
      <c r="B27" s="5">
        <v>17</v>
      </c>
      <c r="C27" s="41" t="s">
        <v>27</v>
      </c>
      <c r="D27" s="42"/>
      <c r="E27" s="17">
        <v>0</v>
      </c>
      <c r="F27" s="17">
        <v>0</v>
      </c>
      <c r="G27" s="18">
        <f t="shared" si="0"/>
        <v>0</v>
      </c>
    </row>
    <row r="28" spans="2:7" ht="12.75">
      <c r="B28" s="5">
        <v>18</v>
      </c>
      <c r="C28" s="41" t="s">
        <v>28</v>
      </c>
      <c r="D28" s="42"/>
      <c r="E28" s="17">
        <f>26200</f>
        <v>26200</v>
      </c>
      <c r="F28" s="17">
        <v>0</v>
      </c>
      <c r="G28" s="18">
        <f t="shared" si="0"/>
        <v>26200</v>
      </c>
    </row>
    <row r="29" spans="2:7" ht="12.75">
      <c r="B29" s="5">
        <v>19</v>
      </c>
      <c r="C29" s="50" t="s">
        <v>29</v>
      </c>
      <c r="D29" s="51"/>
      <c r="E29" s="17">
        <f>91990+8000</f>
        <v>99990</v>
      </c>
      <c r="F29" s="17">
        <v>0</v>
      </c>
      <c r="G29" s="18">
        <f t="shared" si="0"/>
        <v>99990</v>
      </c>
    </row>
    <row r="30" spans="2:7" ht="27.75" customHeight="1">
      <c r="B30" s="5">
        <v>20</v>
      </c>
      <c r="C30" s="50" t="s">
        <v>30</v>
      </c>
      <c r="D30" s="51"/>
      <c r="E30" s="17">
        <v>0</v>
      </c>
      <c r="F30" s="17">
        <v>0</v>
      </c>
      <c r="G30" s="18">
        <f t="shared" si="0"/>
        <v>0</v>
      </c>
    </row>
    <row r="31" spans="2:7" ht="12.75">
      <c r="B31" s="5">
        <v>21</v>
      </c>
      <c r="C31" s="49" t="s">
        <v>31</v>
      </c>
      <c r="D31" s="42"/>
      <c r="E31" s="17">
        <v>0</v>
      </c>
      <c r="F31" s="17">
        <v>0</v>
      </c>
      <c r="G31" s="18">
        <f t="shared" si="0"/>
        <v>0</v>
      </c>
    </row>
    <row r="32" spans="2:7" ht="27" customHeight="1">
      <c r="B32" s="5">
        <v>22</v>
      </c>
      <c r="C32" s="49" t="s">
        <v>32</v>
      </c>
      <c r="D32" s="42"/>
      <c r="E32" s="17">
        <v>0</v>
      </c>
      <c r="F32" s="17">
        <v>0</v>
      </c>
      <c r="G32" s="18">
        <f>E32+F32</f>
        <v>0</v>
      </c>
    </row>
    <row r="33" spans="2:7" ht="25.5" customHeight="1">
      <c r="B33" s="5">
        <v>23</v>
      </c>
      <c r="C33" s="49" t="s">
        <v>33</v>
      </c>
      <c r="D33" s="42"/>
      <c r="E33" s="17">
        <v>0</v>
      </c>
      <c r="F33" s="17">
        <v>0</v>
      </c>
      <c r="G33" s="18">
        <f t="shared" si="0"/>
        <v>0</v>
      </c>
    </row>
    <row r="34" spans="2:7" ht="12" customHeight="1">
      <c r="B34" s="5">
        <v>24</v>
      </c>
      <c r="C34" s="49" t="s">
        <v>34</v>
      </c>
      <c r="D34" s="42"/>
      <c r="E34" s="17">
        <v>0</v>
      </c>
      <c r="F34" s="17">
        <v>0</v>
      </c>
      <c r="G34" s="18">
        <f t="shared" si="0"/>
        <v>0</v>
      </c>
    </row>
    <row r="35" spans="2:7" ht="56.25" customHeight="1">
      <c r="B35" s="57">
        <v>25</v>
      </c>
      <c r="C35" s="58" t="s">
        <v>35</v>
      </c>
      <c r="D35" s="58"/>
      <c r="E35" s="18">
        <f>E36+E37+E38+E39+E40+E41</f>
        <v>0</v>
      </c>
      <c r="F35" s="18">
        <f>F36+F37+F38+F39+F40+F41</f>
        <v>0</v>
      </c>
      <c r="G35" s="18">
        <f t="shared" si="0"/>
        <v>0</v>
      </c>
    </row>
    <row r="36" spans="2:7" ht="27.75" customHeight="1">
      <c r="B36" s="57"/>
      <c r="C36" s="59" t="s">
        <v>36</v>
      </c>
      <c r="D36" s="7" t="s">
        <v>45</v>
      </c>
      <c r="E36" s="17">
        <v>0</v>
      </c>
      <c r="F36" s="17">
        <v>0</v>
      </c>
      <c r="G36" s="18">
        <f t="shared" si="0"/>
        <v>0</v>
      </c>
    </row>
    <row r="37" spans="2:7" ht="27.75" customHeight="1">
      <c r="B37" s="57"/>
      <c r="C37" s="60"/>
      <c r="D37" s="7" t="s">
        <v>44</v>
      </c>
      <c r="E37" s="17">
        <v>0</v>
      </c>
      <c r="F37" s="17">
        <v>0</v>
      </c>
      <c r="G37" s="18">
        <f t="shared" si="0"/>
        <v>0</v>
      </c>
    </row>
    <row r="38" spans="2:7" ht="14.25" customHeight="1">
      <c r="B38" s="57"/>
      <c r="C38" s="60"/>
      <c r="D38" s="7" t="s">
        <v>53</v>
      </c>
      <c r="E38" s="17"/>
      <c r="F38" s="17">
        <v>0</v>
      </c>
      <c r="G38" s="18">
        <f t="shared" si="0"/>
        <v>0</v>
      </c>
    </row>
    <row r="39" spans="2:7" ht="14.25" customHeight="1">
      <c r="B39" s="57"/>
      <c r="C39" s="60"/>
      <c r="D39" s="7"/>
      <c r="E39" s="17">
        <v>0</v>
      </c>
      <c r="F39" s="17">
        <v>0</v>
      </c>
      <c r="G39" s="18">
        <f t="shared" si="0"/>
        <v>0</v>
      </c>
    </row>
    <row r="40" spans="2:7" ht="14.25" customHeight="1">
      <c r="B40" s="57"/>
      <c r="C40" s="60"/>
      <c r="D40" s="7"/>
      <c r="E40" s="17">
        <v>0</v>
      </c>
      <c r="F40" s="17">
        <v>0</v>
      </c>
      <c r="G40" s="18">
        <f t="shared" si="0"/>
        <v>0</v>
      </c>
    </row>
    <row r="41" spans="2:7" ht="14.25" customHeight="1">
      <c r="B41" s="57"/>
      <c r="C41" s="61"/>
      <c r="D41" s="7"/>
      <c r="E41" s="17">
        <v>0</v>
      </c>
      <c r="F41" s="17">
        <v>0</v>
      </c>
      <c r="G41" s="18">
        <f t="shared" si="0"/>
        <v>0</v>
      </c>
    </row>
    <row r="42" spans="2:7" ht="36.75" customHeight="1">
      <c r="B42" s="55" t="s">
        <v>37</v>
      </c>
      <c r="C42" s="55"/>
      <c r="D42" s="55"/>
      <c r="E42" s="18">
        <f>SUM(E12:E35)</f>
        <v>1067088.7</v>
      </c>
      <c r="F42" s="18">
        <f>SUM(F12:F35)</f>
        <v>106376.28</v>
      </c>
      <c r="G42" s="18">
        <f>E42+F42</f>
        <v>1173464.98</v>
      </c>
    </row>
    <row r="43" spans="2:7" ht="12.75">
      <c r="B43" s="52" t="s">
        <v>38</v>
      </c>
      <c r="C43" s="52"/>
      <c r="D43" s="52"/>
      <c r="E43" s="52"/>
      <c r="F43" s="1"/>
      <c r="G43" s="1"/>
    </row>
    <row r="44" spans="2:7" ht="7.5" customHeight="1">
      <c r="B44" s="53"/>
      <c r="C44" s="53"/>
      <c r="D44" s="53"/>
      <c r="E44" s="53"/>
      <c r="F44" s="1"/>
      <c r="G44" s="1"/>
    </row>
    <row r="45" spans="2:7" ht="8.25" customHeight="1">
      <c r="B45" s="8"/>
      <c r="C45" s="9"/>
      <c r="D45" s="9"/>
      <c r="E45" s="8"/>
      <c r="F45" s="1"/>
      <c r="G45" s="1"/>
    </row>
    <row r="46" spans="2:7" ht="15.75">
      <c r="B46" s="54" t="s">
        <v>49</v>
      </c>
      <c r="C46" s="54"/>
      <c r="D46" s="54"/>
      <c r="F46" s="56" t="s">
        <v>51</v>
      </c>
      <c r="G46" s="56"/>
    </row>
    <row r="47" spans="2:7" ht="15.75">
      <c r="B47" s="10"/>
      <c r="C47" s="10"/>
      <c r="D47" s="11"/>
      <c r="E47" s="10"/>
      <c r="F47" s="1"/>
      <c r="G47" s="1"/>
    </row>
    <row r="48" spans="2:7" ht="15.75">
      <c r="B48" s="54" t="s">
        <v>50</v>
      </c>
      <c r="C48" s="54"/>
      <c r="D48" s="54"/>
      <c r="F48" s="56" t="s">
        <v>52</v>
      </c>
      <c r="G48" s="56"/>
    </row>
    <row r="49" spans="2:7" ht="8.25" customHeight="1">
      <c r="B49" s="10"/>
      <c r="C49" s="10"/>
      <c r="D49" s="11"/>
      <c r="E49" s="10"/>
      <c r="F49" s="1"/>
      <c r="G49" s="1"/>
    </row>
    <row r="50" spans="2:7" ht="9.75" customHeight="1">
      <c r="B50" s="65"/>
      <c r="C50" s="65"/>
      <c r="D50" s="65"/>
      <c r="E50" s="10"/>
      <c r="F50" s="1"/>
      <c r="G50" s="1"/>
    </row>
    <row r="51" spans="2:7" ht="12.75">
      <c r="B51" s="66" t="s">
        <v>39</v>
      </c>
      <c r="C51" s="66"/>
      <c r="D51" s="16"/>
      <c r="E51" s="1"/>
      <c r="F51" s="1"/>
      <c r="G51" s="1"/>
    </row>
    <row r="52" spans="2:7" ht="8.25" customHeight="1">
      <c r="B52" s="12"/>
      <c r="C52" s="12"/>
      <c r="D52" s="13"/>
      <c r="E52" s="1"/>
      <c r="F52" s="1"/>
      <c r="G52" s="1"/>
    </row>
    <row r="53" spans="2:7" ht="12.75">
      <c r="B53" s="66" t="s">
        <v>40</v>
      </c>
      <c r="C53" s="66"/>
      <c r="D53" s="15"/>
      <c r="E53" s="39" t="s">
        <v>42</v>
      </c>
      <c r="F53" s="39" t="s">
        <v>43</v>
      </c>
      <c r="G53" s="39" t="s">
        <v>4</v>
      </c>
    </row>
    <row r="54" spans="4:7" ht="12.75" customHeight="1">
      <c r="D54" s="14"/>
      <c r="E54" s="64"/>
      <c r="F54" s="64"/>
      <c r="G54" s="64"/>
    </row>
    <row r="55" spans="2:7" ht="25.5" customHeight="1">
      <c r="B55" s="62" t="s">
        <v>54</v>
      </c>
      <c r="C55" s="63"/>
      <c r="D55" s="19">
        <v>212</v>
      </c>
      <c r="E55" s="21">
        <v>1125.58</v>
      </c>
      <c r="F55" s="21">
        <v>150</v>
      </c>
      <c r="G55" s="21">
        <f>E55+F55</f>
        <v>1275.58</v>
      </c>
    </row>
    <row r="56" spans="2:7" ht="25.5" customHeight="1">
      <c r="B56" s="62" t="s">
        <v>55</v>
      </c>
      <c r="C56" s="63"/>
      <c r="D56" s="20" t="s">
        <v>56</v>
      </c>
      <c r="E56" s="21">
        <v>63781.44</v>
      </c>
      <c r="F56" s="21">
        <v>9420</v>
      </c>
      <c r="G56" s="21">
        <f>E56+F56</f>
        <v>73201.44</v>
      </c>
    </row>
    <row r="58" spans="2:7" ht="12.75">
      <c r="B58" t="s">
        <v>57</v>
      </c>
      <c r="E58" s="22">
        <v>2042142</v>
      </c>
      <c r="G58" s="22">
        <f>G42+G55</f>
        <v>1174740.56</v>
      </c>
    </row>
    <row r="59" spans="2:5" ht="12.75">
      <c r="B59" t="s">
        <v>58</v>
      </c>
      <c r="E59" s="22">
        <v>794200</v>
      </c>
    </row>
    <row r="60" spans="2:5" ht="12.75">
      <c r="B60" t="s">
        <v>59</v>
      </c>
      <c r="E60" s="23">
        <f>E58-E59</f>
        <v>1247942</v>
      </c>
    </row>
    <row r="62" spans="2:5" ht="12.75">
      <c r="B62" t="s">
        <v>60</v>
      </c>
      <c r="E62" s="22">
        <f>E60-G56-G55-G42</f>
        <v>0</v>
      </c>
    </row>
  </sheetData>
  <sheetProtection selectLockedCells="1"/>
  <mergeCells count="53">
    <mergeCell ref="B55:C55"/>
    <mergeCell ref="B56:C56"/>
    <mergeCell ref="E53:E54"/>
    <mergeCell ref="F53:F54"/>
    <mergeCell ref="G53:G54"/>
    <mergeCell ref="B50:D50"/>
    <mergeCell ref="B51:C51"/>
    <mergeCell ref="B53:C53"/>
    <mergeCell ref="F48:G48"/>
    <mergeCell ref="C33:D33"/>
    <mergeCell ref="C34:D34"/>
    <mergeCell ref="B35:B41"/>
    <mergeCell ref="C35:D35"/>
    <mergeCell ref="C36:C41"/>
    <mergeCell ref="F46:G46"/>
    <mergeCell ref="C32:D32"/>
    <mergeCell ref="B43:E43"/>
    <mergeCell ref="B44:E44"/>
    <mergeCell ref="B46:D46"/>
    <mergeCell ref="B42:D42"/>
    <mergeCell ref="B48:D48"/>
    <mergeCell ref="C26:D26"/>
    <mergeCell ref="C27:D27"/>
    <mergeCell ref="C30:D30"/>
    <mergeCell ref="C31:D31"/>
    <mergeCell ref="C28:D28"/>
    <mergeCell ref="C29:D29"/>
    <mergeCell ref="C18:D18"/>
    <mergeCell ref="C19:D19"/>
    <mergeCell ref="C20:D20"/>
    <mergeCell ref="C21:D21"/>
    <mergeCell ref="C24:D24"/>
    <mergeCell ref="C25:D25"/>
    <mergeCell ref="C22:D22"/>
    <mergeCell ref="C23:D23"/>
    <mergeCell ref="C10:D10"/>
    <mergeCell ref="C11:D11"/>
    <mergeCell ref="C12:D12"/>
    <mergeCell ref="C13:D13"/>
    <mergeCell ref="C14:D14"/>
    <mergeCell ref="C15:D15"/>
    <mergeCell ref="C16:D16"/>
    <mergeCell ref="C17:D17"/>
    <mergeCell ref="F1:G1"/>
    <mergeCell ref="F2:G2"/>
    <mergeCell ref="F3:G3"/>
    <mergeCell ref="B5:G5"/>
    <mergeCell ref="B6:C6"/>
    <mergeCell ref="B7:B9"/>
    <mergeCell ref="C7:D9"/>
    <mergeCell ref="E7:E8"/>
    <mergeCell ref="F7:F8"/>
    <mergeCell ref="G7:G8"/>
  </mergeCells>
  <printOptions horizontalCentered="1"/>
  <pageMargins left="0.3937007874015748" right="0.31496062992125984" top="0.2755905511811024" bottom="0.31496062992125984" header="0.275590551181102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5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2.625" style="0" customWidth="1"/>
    <col min="2" max="2" width="10.125" style="0" customWidth="1"/>
    <col min="3" max="3" width="2.375" style="0" customWidth="1"/>
    <col min="4" max="4" width="62.25390625" style="0" customWidth="1"/>
    <col min="5" max="5" width="16.625" style="0" hidden="1" customWidth="1"/>
    <col min="6" max="6" width="20.25390625" style="0" hidden="1" customWidth="1"/>
    <col min="7" max="7" width="16.875" style="0" customWidth="1"/>
  </cols>
  <sheetData>
    <row r="1" spans="2:7" ht="48.75" customHeight="1">
      <c r="B1" s="28" t="s">
        <v>61</v>
      </c>
      <c r="C1" s="28"/>
      <c r="D1" s="28"/>
      <c r="E1" s="28"/>
      <c r="F1" s="28"/>
      <c r="G1" s="28"/>
    </row>
    <row r="2" spans="2:5" ht="4.5" customHeight="1">
      <c r="B2" s="29"/>
      <c r="C2" s="29"/>
      <c r="D2" s="1"/>
      <c r="E2" s="1"/>
    </row>
    <row r="3" spans="2:7" ht="14.25" customHeight="1">
      <c r="B3" s="30" t="s">
        <v>2</v>
      </c>
      <c r="C3" s="33" t="s">
        <v>3</v>
      </c>
      <c r="D3" s="34"/>
      <c r="E3" s="39" t="s">
        <v>42</v>
      </c>
      <c r="F3" s="39" t="s">
        <v>43</v>
      </c>
      <c r="G3" s="39" t="s">
        <v>4</v>
      </c>
    </row>
    <row r="4" spans="2:7" ht="18.75" customHeight="1">
      <c r="B4" s="31"/>
      <c r="C4" s="35"/>
      <c r="D4" s="36"/>
      <c r="E4" s="40"/>
      <c r="F4" s="40"/>
      <c r="G4" s="40"/>
    </row>
    <row r="5" spans="2:7" ht="12.75" customHeight="1">
      <c r="B5" s="32"/>
      <c r="C5" s="37"/>
      <c r="D5" s="38"/>
      <c r="E5" s="3" t="s">
        <v>47</v>
      </c>
      <c r="F5" s="3" t="s">
        <v>48</v>
      </c>
      <c r="G5" s="3" t="s">
        <v>47</v>
      </c>
    </row>
    <row r="6" spans="2:7" ht="10.5" customHeight="1">
      <c r="B6" s="4" t="s">
        <v>5</v>
      </c>
      <c r="C6" s="45" t="s">
        <v>6</v>
      </c>
      <c r="D6" s="46"/>
      <c r="E6" s="4" t="s">
        <v>7</v>
      </c>
      <c r="F6" s="4" t="s">
        <v>8</v>
      </c>
      <c r="G6" s="4" t="s">
        <v>7</v>
      </c>
    </row>
    <row r="7" spans="2:7" ht="43.5" customHeight="1">
      <c r="B7" s="24">
        <v>1</v>
      </c>
      <c r="C7" s="41" t="s">
        <v>10</v>
      </c>
      <c r="D7" s="42"/>
      <c r="E7" s="6" t="s">
        <v>11</v>
      </c>
      <c r="F7" s="6" t="s">
        <v>11</v>
      </c>
      <c r="G7" s="6" t="s">
        <v>11</v>
      </c>
    </row>
    <row r="8" spans="2:7" ht="26.25" customHeight="1">
      <c r="B8" s="24">
        <v>2</v>
      </c>
      <c r="C8" s="41" t="s">
        <v>12</v>
      </c>
      <c r="D8" s="42"/>
      <c r="E8" s="17">
        <v>15810.98</v>
      </c>
      <c r="F8" s="17">
        <v>0</v>
      </c>
      <c r="G8" s="18">
        <f>E8+F8</f>
        <v>15810.98</v>
      </c>
    </row>
    <row r="9" spans="2:7" ht="16.5" customHeight="1">
      <c r="B9" s="24">
        <v>3</v>
      </c>
      <c r="C9" s="47" t="s">
        <v>13</v>
      </c>
      <c r="D9" s="48"/>
      <c r="E9" s="17">
        <f>99750+38450+75770+11490+4950</f>
        <v>230410</v>
      </c>
      <c r="F9" s="17">
        <v>0</v>
      </c>
      <c r="G9" s="18">
        <f aca="true" t="shared" si="0" ref="G9:G37">E9+F9</f>
        <v>230410</v>
      </c>
    </row>
    <row r="10" spans="2:7" ht="12.75" customHeight="1">
      <c r="B10" s="24">
        <v>4</v>
      </c>
      <c r="C10" s="47" t="s">
        <v>14</v>
      </c>
      <c r="D10" s="48"/>
      <c r="E10" s="17">
        <f>99990</f>
        <v>99990</v>
      </c>
      <c r="F10" s="17">
        <v>99990</v>
      </c>
      <c r="G10" s="18">
        <f t="shared" si="0"/>
        <v>199980</v>
      </c>
    </row>
    <row r="11" spans="2:7" ht="12.75" customHeight="1">
      <c r="B11" s="24">
        <v>5</v>
      </c>
      <c r="C11" s="47" t="s">
        <v>15</v>
      </c>
      <c r="D11" s="48"/>
      <c r="E11" s="17">
        <f>24586+66031.2</f>
        <v>90617.2</v>
      </c>
      <c r="F11" s="17">
        <v>0</v>
      </c>
      <c r="G11" s="18">
        <f t="shared" si="0"/>
        <v>90617.2</v>
      </c>
    </row>
    <row r="12" spans="2:7" ht="25.5" customHeight="1">
      <c r="B12" s="24">
        <v>6</v>
      </c>
      <c r="C12" s="41" t="s">
        <v>16</v>
      </c>
      <c r="D12" s="42"/>
      <c r="E12" s="17">
        <f>35740+25800</f>
        <v>61540</v>
      </c>
      <c r="F12" s="17">
        <v>0</v>
      </c>
      <c r="G12" s="18">
        <f t="shared" si="0"/>
        <v>61540</v>
      </c>
    </row>
    <row r="13" spans="2:7" ht="25.5" customHeight="1">
      <c r="B13" s="24">
        <v>7</v>
      </c>
      <c r="C13" s="41" t="s">
        <v>17</v>
      </c>
      <c r="D13" s="42"/>
      <c r="E13" s="17">
        <f>99000+2623.4+4284+5000</f>
        <v>110907.4</v>
      </c>
      <c r="F13" s="17">
        <v>0</v>
      </c>
      <c r="G13" s="18">
        <f t="shared" si="0"/>
        <v>110907.4</v>
      </c>
    </row>
    <row r="14" spans="2:7" ht="38.25" customHeight="1">
      <c r="B14" s="24">
        <v>8</v>
      </c>
      <c r="C14" s="41" t="s">
        <v>18</v>
      </c>
      <c r="D14" s="42"/>
      <c r="E14" s="17">
        <v>7480</v>
      </c>
      <c r="F14" s="17">
        <v>0</v>
      </c>
      <c r="G14" s="18">
        <f t="shared" si="0"/>
        <v>7480</v>
      </c>
    </row>
    <row r="15" spans="2:7" ht="28.5" customHeight="1">
      <c r="B15" s="24">
        <v>9</v>
      </c>
      <c r="C15" s="41" t="s">
        <v>19</v>
      </c>
      <c r="D15" s="42"/>
      <c r="E15" s="17">
        <f>4100+318+9350+5500+6050</f>
        <v>25318</v>
      </c>
      <c r="F15" s="17">
        <v>929.5</v>
      </c>
      <c r="G15" s="18">
        <f t="shared" si="0"/>
        <v>26247.5</v>
      </c>
    </row>
    <row r="16" spans="2:7" ht="27" customHeight="1">
      <c r="B16" s="24">
        <v>10</v>
      </c>
      <c r="C16" s="49" t="s">
        <v>20</v>
      </c>
      <c r="D16" s="42"/>
      <c r="E16" s="17">
        <v>0</v>
      </c>
      <c r="F16" s="17">
        <v>0</v>
      </c>
      <c r="G16" s="18">
        <f t="shared" si="0"/>
        <v>0</v>
      </c>
    </row>
    <row r="17" spans="2:7" ht="15" customHeight="1">
      <c r="B17" s="24">
        <v>11</v>
      </c>
      <c r="C17" s="41" t="s">
        <v>21</v>
      </c>
      <c r="D17" s="42"/>
      <c r="E17" s="17">
        <f>13800+23500</f>
        <v>37300</v>
      </c>
      <c r="F17" s="17">
        <f>5316.28+140.5</f>
        <v>5456.78</v>
      </c>
      <c r="G17" s="18">
        <f t="shared" si="0"/>
        <v>42756.78</v>
      </c>
    </row>
    <row r="18" spans="2:7" ht="25.5" customHeight="1">
      <c r="B18" s="24">
        <v>12</v>
      </c>
      <c r="C18" s="41" t="s">
        <v>22</v>
      </c>
      <c r="D18" s="42"/>
      <c r="E18" s="17">
        <v>0</v>
      </c>
      <c r="F18" s="17">
        <v>0</v>
      </c>
      <c r="G18" s="18">
        <f t="shared" si="0"/>
        <v>0</v>
      </c>
    </row>
    <row r="19" spans="2:7" ht="25.5" customHeight="1">
      <c r="B19" s="24">
        <v>13</v>
      </c>
      <c r="C19" s="43" t="s">
        <v>23</v>
      </c>
      <c r="D19" s="44"/>
      <c r="E19" s="17">
        <f>50655.01+56138.71</f>
        <v>106793.72</v>
      </c>
      <c r="F19" s="17">
        <v>0</v>
      </c>
      <c r="G19" s="18">
        <f>E19+F19</f>
        <v>106793.72</v>
      </c>
    </row>
    <row r="20" spans="2:7" ht="25.5" customHeight="1">
      <c r="B20" s="24">
        <v>14</v>
      </c>
      <c r="C20" s="41" t="s">
        <v>24</v>
      </c>
      <c r="D20" s="42"/>
      <c r="E20" s="17">
        <v>0</v>
      </c>
      <c r="F20" s="17">
        <v>0</v>
      </c>
      <c r="G20" s="18">
        <f t="shared" si="0"/>
        <v>0</v>
      </c>
    </row>
    <row r="21" spans="2:7" ht="12.75">
      <c r="B21" s="24">
        <v>15</v>
      </c>
      <c r="C21" s="41" t="s">
        <v>25</v>
      </c>
      <c r="D21" s="42"/>
      <c r="E21" s="17">
        <f>53200+25945.6+370410.9+28855.4+40708.5+99820+99900+121094.5+37496.5-444200-278500</f>
        <v>154731.40000000002</v>
      </c>
      <c r="F21" s="17">
        <v>0</v>
      </c>
      <c r="G21" s="18">
        <f t="shared" si="0"/>
        <v>154731.40000000002</v>
      </c>
    </row>
    <row r="22" spans="2:7" ht="45.75" customHeight="1">
      <c r="B22" s="24">
        <v>16</v>
      </c>
      <c r="C22" s="41" t="s">
        <v>26</v>
      </c>
      <c r="D22" s="42"/>
      <c r="E22" s="17">
        <v>0</v>
      </c>
      <c r="F22" s="17">
        <v>0</v>
      </c>
      <c r="G22" s="18">
        <f t="shared" si="0"/>
        <v>0</v>
      </c>
    </row>
    <row r="23" spans="2:7" ht="20.25" customHeight="1">
      <c r="B23" s="24">
        <v>17</v>
      </c>
      <c r="C23" s="41" t="s">
        <v>27</v>
      </c>
      <c r="D23" s="42"/>
      <c r="E23" s="17">
        <v>0</v>
      </c>
      <c r="F23" s="17">
        <v>0</v>
      </c>
      <c r="G23" s="18">
        <f t="shared" si="0"/>
        <v>0</v>
      </c>
    </row>
    <row r="24" spans="2:7" ht="12.75">
      <c r="B24" s="24">
        <v>18</v>
      </c>
      <c r="C24" s="41" t="s">
        <v>28</v>
      </c>
      <c r="D24" s="42"/>
      <c r="E24" s="17">
        <f>26200</f>
        <v>26200</v>
      </c>
      <c r="F24" s="17">
        <v>0</v>
      </c>
      <c r="G24" s="18">
        <f t="shared" si="0"/>
        <v>26200</v>
      </c>
    </row>
    <row r="25" spans="2:7" ht="12.75">
      <c r="B25" s="24">
        <v>19</v>
      </c>
      <c r="C25" s="50" t="s">
        <v>29</v>
      </c>
      <c r="D25" s="51"/>
      <c r="E25" s="17">
        <f>91990+8000</f>
        <v>99990</v>
      </c>
      <c r="F25" s="17">
        <v>0</v>
      </c>
      <c r="G25" s="18">
        <f t="shared" si="0"/>
        <v>99990</v>
      </c>
    </row>
    <row r="26" spans="2:7" ht="22.5" customHeight="1">
      <c r="B26" s="24">
        <v>20</v>
      </c>
      <c r="C26" s="50" t="s">
        <v>30</v>
      </c>
      <c r="D26" s="51"/>
      <c r="E26" s="17">
        <v>0</v>
      </c>
      <c r="F26" s="17">
        <v>0</v>
      </c>
      <c r="G26" s="18">
        <f t="shared" si="0"/>
        <v>0</v>
      </c>
    </row>
    <row r="27" spans="2:7" ht="12.75">
      <c r="B27" s="24">
        <v>21</v>
      </c>
      <c r="C27" s="49" t="s">
        <v>31</v>
      </c>
      <c r="D27" s="42"/>
      <c r="E27" s="17">
        <v>0</v>
      </c>
      <c r="F27" s="17">
        <v>0</v>
      </c>
      <c r="G27" s="18">
        <f t="shared" si="0"/>
        <v>0</v>
      </c>
    </row>
    <row r="28" spans="2:7" ht="27" customHeight="1">
      <c r="B28" s="24">
        <v>22</v>
      </c>
      <c r="C28" s="49" t="s">
        <v>32</v>
      </c>
      <c r="D28" s="42"/>
      <c r="E28" s="17">
        <v>0</v>
      </c>
      <c r="F28" s="17">
        <v>0</v>
      </c>
      <c r="G28" s="18">
        <f>E28+F28</f>
        <v>0</v>
      </c>
    </row>
    <row r="29" spans="2:7" ht="20.25" customHeight="1">
      <c r="B29" s="24">
        <v>23</v>
      </c>
      <c r="C29" s="49" t="s">
        <v>33</v>
      </c>
      <c r="D29" s="42"/>
      <c r="E29" s="17">
        <v>0</v>
      </c>
      <c r="F29" s="17">
        <v>0</v>
      </c>
      <c r="G29" s="18">
        <f t="shared" si="0"/>
        <v>0</v>
      </c>
    </row>
    <row r="30" spans="2:7" ht="12" customHeight="1">
      <c r="B30" s="24">
        <v>24</v>
      </c>
      <c r="C30" s="49" t="s">
        <v>34</v>
      </c>
      <c r="D30" s="42"/>
      <c r="E30" s="17">
        <v>0</v>
      </c>
      <c r="F30" s="17">
        <v>0</v>
      </c>
      <c r="G30" s="18">
        <f t="shared" si="0"/>
        <v>0</v>
      </c>
    </row>
    <row r="31" spans="2:7" ht="48.75" customHeight="1">
      <c r="B31" s="57">
        <v>25</v>
      </c>
      <c r="C31" s="58" t="s">
        <v>35</v>
      </c>
      <c r="D31" s="58"/>
      <c r="E31" s="18">
        <f>E32+E33+E34+E35+E36+E37</f>
        <v>0</v>
      </c>
      <c r="F31" s="18">
        <f>F32+F33+F34+F35+F36+F37</f>
        <v>0</v>
      </c>
      <c r="G31" s="18">
        <f t="shared" si="0"/>
        <v>0</v>
      </c>
    </row>
    <row r="32" spans="2:7" ht="27.75" customHeight="1">
      <c r="B32" s="57"/>
      <c r="C32" s="59" t="s">
        <v>36</v>
      </c>
      <c r="D32" s="7" t="s">
        <v>45</v>
      </c>
      <c r="E32" s="17">
        <v>0</v>
      </c>
      <c r="F32" s="17">
        <v>0</v>
      </c>
      <c r="G32" s="18">
        <f t="shared" si="0"/>
        <v>0</v>
      </c>
    </row>
    <row r="33" spans="2:7" ht="27.75" customHeight="1">
      <c r="B33" s="57"/>
      <c r="C33" s="60"/>
      <c r="D33" s="7" t="s">
        <v>44</v>
      </c>
      <c r="E33" s="17">
        <v>0</v>
      </c>
      <c r="F33" s="17">
        <v>0</v>
      </c>
      <c r="G33" s="18">
        <f t="shared" si="0"/>
        <v>0</v>
      </c>
    </row>
    <row r="34" spans="2:7" ht="14.25" customHeight="1">
      <c r="B34" s="57"/>
      <c r="C34" s="60"/>
      <c r="D34" s="7" t="s">
        <v>53</v>
      </c>
      <c r="E34" s="17"/>
      <c r="F34" s="17">
        <v>0</v>
      </c>
      <c r="G34" s="18">
        <f t="shared" si="0"/>
        <v>0</v>
      </c>
    </row>
    <row r="35" spans="2:7" ht="14.25" customHeight="1">
      <c r="B35" s="57"/>
      <c r="C35" s="60"/>
      <c r="D35" s="7"/>
      <c r="E35" s="17">
        <v>0</v>
      </c>
      <c r="F35" s="17">
        <v>0</v>
      </c>
      <c r="G35" s="18">
        <f t="shared" si="0"/>
        <v>0</v>
      </c>
    </row>
    <row r="36" spans="2:7" ht="14.25" customHeight="1">
      <c r="B36" s="57"/>
      <c r="C36" s="60"/>
      <c r="D36" s="7"/>
      <c r="E36" s="17">
        <v>0</v>
      </c>
      <c r="F36" s="17">
        <v>0</v>
      </c>
      <c r="G36" s="18">
        <f t="shared" si="0"/>
        <v>0</v>
      </c>
    </row>
    <row r="37" spans="2:7" ht="14.25" customHeight="1">
      <c r="B37" s="57"/>
      <c r="C37" s="61"/>
      <c r="D37" s="7"/>
      <c r="E37" s="17">
        <v>0</v>
      </c>
      <c r="F37" s="17">
        <v>0</v>
      </c>
      <c r="G37" s="18">
        <f t="shared" si="0"/>
        <v>0</v>
      </c>
    </row>
    <row r="38" spans="2:7" ht="36.75" customHeight="1">
      <c r="B38" s="55" t="s">
        <v>37</v>
      </c>
      <c r="C38" s="55"/>
      <c r="D38" s="55"/>
      <c r="E38" s="18">
        <f>SUM(E8:E31)</f>
        <v>1067088.7</v>
      </c>
      <c r="F38" s="18">
        <f>SUM(F8:F31)</f>
        <v>106376.28</v>
      </c>
      <c r="G38" s="18">
        <f>E38+F38</f>
        <v>1173464.98</v>
      </c>
    </row>
    <row r="39" spans="2:7" ht="12.75">
      <c r="B39" s="52" t="s">
        <v>38</v>
      </c>
      <c r="C39" s="52"/>
      <c r="D39" s="52"/>
      <c r="E39" s="52"/>
      <c r="F39" s="1"/>
      <c r="G39" s="1"/>
    </row>
    <row r="40" spans="2:7" ht="7.5" customHeight="1">
      <c r="B40" s="53"/>
      <c r="C40" s="53"/>
      <c r="D40" s="53"/>
      <c r="E40" s="53"/>
      <c r="F40" s="1"/>
      <c r="G40" s="1"/>
    </row>
    <row r="41" spans="2:7" ht="8.25" customHeight="1">
      <c r="B41" s="8"/>
      <c r="C41" s="9"/>
      <c r="D41" s="9"/>
      <c r="E41" s="8"/>
      <c r="F41" s="1"/>
      <c r="G41" s="1"/>
    </row>
    <row r="42" spans="2:7" ht="15.75">
      <c r="B42" s="54" t="s">
        <v>49</v>
      </c>
      <c r="C42" s="54"/>
      <c r="D42" s="54"/>
      <c r="F42" s="56" t="s">
        <v>51</v>
      </c>
      <c r="G42" s="56"/>
    </row>
    <row r="43" spans="2:7" ht="15.75">
      <c r="B43" s="25"/>
      <c r="C43" s="25"/>
      <c r="D43" s="11"/>
      <c r="E43" s="25"/>
      <c r="F43" s="1"/>
      <c r="G43" s="1"/>
    </row>
    <row r="44" spans="2:7" ht="15.75">
      <c r="B44" s="54" t="s">
        <v>50</v>
      </c>
      <c r="C44" s="54"/>
      <c r="D44" s="54"/>
      <c r="F44" s="56" t="s">
        <v>52</v>
      </c>
      <c r="G44" s="56"/>
    </row>
    <row r="45" spans="2:7" ht="8.25" customHeight="1">
      <c r="B45" s="25"/>
      <c r="C45" s="25"/>
      <c r="D45" s="11"/>
      <c r="E45" s="25"/>
      <c r="F45" s="1"/>
      <c r="G45" s="1"/>
    </row>
  </sheetData>
  <sheetProtection/>
  <mergeCells count="42">
    <mergeCell ref="B2:C2"/>
    <mergeCell ref="B3:B5"/>
    <mergeCell ref="C3:D5"/>
    <mergeCell ref="E3:E4"/>
    <mergeCell ref="F3:F4"/>
    <mergeCell ref="G3:G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F42:G42"/>
    <mergeCell ref="B44:D44"/>
    <mergeCell ref="F44:G44"/>
    <mergeCell ref="C30:D30"/>
    <mergeCell ref="B31:B37"/>
    <mergeCell ref="C31:D31"/>
    <mergeCell ref="C32:C37"/>
    <mergeCell ref="B38:D38"/>
    <mergeCell ref="B39:E39"/>
    <mergeCell ref="B1:G1"/>
    <mergeCell ref="B40:E40"/>
    <mergeCell ref="B42:D42"/>
  </mergeCells>
  <printOptions/>
  <pageMargins left="0.7" right="0.7" top="0.75" bottom="0.75" header="0.3" footer="0.3"/>
  <pageSetup horizontalDpi="600" verticalDpi="600" orientation="portrait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В. Волобуев</dc:creator>
  <cp:keywords/>
  <dc:description/>
  <cp:lastModifiedBy>Школа</cp:lastModifiedBy>
  <cp:lastPrinted>2012-01-18T08:57:31Z</cp:lastPrinted>
  <dcterms:created xsi:type="dcterms:W3CDTF">2011-12-19T07:37:24Z</dcterms:created>
  <dcterms:modified xsi:type="dcterms:W3CDTF">2012-06-26T10:31:10Z</dcterms:modified>
  <cp:category/>
  <cp:version/>
  <cp:contentType/>
  <cp:contentStatus/>
</cp:coreProperties>
</file>